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/>
  <mc:AlternateContent xmlns:mc="http://schemas.openxmlformats.org/markup-compatibility/2006">
    <mc:Choice Requires="x15">
      <x15ac:absPath xmlns:x15ac="http://schemas.microsoft.com/office/spreadsheetml/2010/11/ac" url="C:\Users\laptimi\Desktop\"/>
    </mc:Choice>
  </mc:AlternateContent>
  <xr:revisionPtr revIDLastSave="0" documentId="8_{1019BD14-775A-47AF-BD63-471355F6885F}" xr6:coauthVersionLast="47" xr6:coauthVersionMax="47" xr10:uidLastSave="{00000000-0000-0000-0000-000000000000}"/>
  <bookViews>
    <workbookView xWindow="-108" yWindow="-108" windowWidth="23256" windowHeight="12576" xr2:uid="{C970406D-4078-4EFB-8275-FA7D26804270}"/>
  </bookViews>
  <sheets>
    <sheet name="Sector 2022-2032" sheetId="3" r:id="rId1"/>
    <sheet name="Detailed 2022-203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1" l="1"/>
  <c r="D139" i="1"/>
  <c r="E138" i="1"/>
  <c r="D138" i="1"/>
  <c r="E135" i="1"/>
  <c r="D135" i="1"/>
  <c r="E134" i="1"/>
  <c r="D134" i="1"/>
  <c r="E133" i="1"/>
  <c r="D133" i="1"/>
  <c r="E130" i="1"/>
  <c r="D130" i="1"/>
  <c r="E129" i="1"/>
  <c r="D129" i="1"/>
  <c r="E124" i="1"/>
  <c r="D124" i="1"/>
  <c r="E123" i="1"/>
  <c r="D123" i="1"/>
  <c r="E122" i="1"/>
  <c r="D122" i="1"/>
  <c r="E119" i="1"/>
  <c r="D119" i="1"/>
  <c r="E118" i="1"/>
  <c r="D118" i="1"/>
  <c r="E115" i="1"/>
  <c r="D115" i="1"/>
  <c r="E114" i="1"/>
  <c r="D114" i="1"/>
  <c r="E111" i="1"/>
  <c r="D111" i="1"/>
  <c r="E110" i="1"/>
  <c r="D110" i="1"/>
  <c r="E109" i="1"/>
  <c r="D109" i="1"/>
  <c r="E108" i="1"/>
  <c r="D108" i="1"/>
  <c r="E105" i="1"/>
  <c r="D105" i="1"/>
  <c r="E104" i="1"/>
  <c r="D104" i="1"/>
  <c r="E103" i="1"/>
  <c r="D103" i="1"/>
  <c r="E100" i="1"/>
  <c r="D100" i="1"/>
  <c r="E99" i="1"/>
  <c r="D99" i="1"/>
  <c r="E98" i="1"/>
  <c r="D98" i="1"/>
  <c r="E97" i="1"/>
  <c r="D97" i="1"/>
  <c r="E96" i="1"/>
  <c r="D96" i="1"/>
  <c r="E93" i="1"/>
  <c r="D93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1" i="1"/>
  <c r="D81" i="1"/>
  <c r="E80" i="1"/>
  <c r="D80" i="1"/>
  <c r="E79" i="1"/>
  <c r="D79" i="1"/>
  <c r="E76" i="1"/>
  <c r="D76" i="1"/>
  <c r="E75" i="1"/>
  <c r="D75" i="1"/>
  <c r="E74" i="1"/>
  <c r="D74" i="1"/>
  <c r="E71" i="1"/>
  <c r="D71" i="1"/>
  <c r="E70" i="1"/>
  <c r="D70" i="1"/>
  <c r="E69" i="1"/>
  <c r="D69" i="1"/>
  <c r="E68" i="1"/>
  <c r="D68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6" i="1"/>
  <c r="D56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3" i="1"/>
  <c r="D43" i="1"/>
  <c r="E42" i="1"/>
  <c r="D42" i="1"/>
  <c r="E41" i="1"/>
  <c r="D41" i="1"/>
  <c r="E34" i="1"/>
  <c r="D34" i="1"/>
  <c r="E33" i="1"/>
  <c r="D33" i="1"/>
  <c r="E32" i="1"/>
  <c r="D32" i="1"/>
  <c r="E31" i="1"/>
  <c r="D31" i="1"/>
  <c r="E30" i="1"/>
  <c r="D30" i="1"/>
  <c r="E27" i="1"/>
  <c r="D27" i="1"/>
  <c r="E26" i="1"/>
  <c r="D26" i="1"/>
  <c r="E25" i="1"/>
  <c r="D25" i="1"/>
  <c r="E24" i="1"/>
  <c r="D24" i="1"/>
  <c r="E23" i="1"/>
  <c r="D23" i="1"/>
  <c r="E18" i="1"/>
  <c r="D18" i="1"/>
  <c r="E17" i="1"/>
  <c r="D17" i="1"/>
  <c r="E16" i="1"/>
  <c r="D16" i="1"/>
  <c r="E13" i="1"/>
  <c r="D13" i="1"/>
  <c r="C137" i="1"/>
  <c r="C132" i="1"/>
  <c r="C128" i="1"/>
  <c r="C121" i="1"/>
  <c r="C117" i="1"/>
  <c r="C113" i="1"/>
  <c r="C107" i="1"/>
  <c r="C102" i="1"/>
  <c r="C95" i="1"/>
  <c r="C83" i="1"/>
  <c r="E83" i="1" s="1"/>
  <c r="C78" i="1"/>
  <c r="C73" i="1"/>
  <c r="E73" i="1" s="1"/>
  <c r="C67" i="1"/>
  <c r="C58" i="1"/>
  <c r="C45" i="1"/>
  <c r="C40" i="1"/>
  <c r="E40" i="1" s="1"/>
  <c r="C29" i="1"/>
  <c r="C22" i="1"/>
  <c r="C15" i="1"/>
  <c r="B137" i="1"/>
  <c r="B132" i="1"/>
  <c r="B128" i="1"/>
  <c r="B121" i="1"/>
  <c r="B117" i="1"/>
  <c r="B113" i="1"/>
  <c r="B107" i="1"/>
  <c r="B102" i="1"/>
  <c r="B95" i="1"/>
  <c r="B83" i="1"/>
  <c r="B78" i="1"/>
  <c r="B73" i="1"/>
  <c r="B67" i="1"/>
  <c r="B58" i="1"/>
  <c r="B45" i="1"/>
  <c r="B40" i="1"/>
  <c r="B15" i="1"/>
  <c r="B29" i="1"/>
  <c r="B22" i="1"/>
  <c r="B20" i="1" s="1"/>
  <c r="E132" i="1" l="1"/>
  <c r="E29" i="1"/>
  <c r="E102" i="1"/>
  <c r="B126" i="1"/>
  <c r="B11" i="1"/>
  <c r="B9" i="1" s="1"/>
  <c r="E121" i="1"/>
  <c r="B38" i="1"/>
  <c r="B36" i="1" s="1"/>
  <c r="E15" i="1"/>
  <c r="D78" i="1"/>
  <c r="E128" i="1"/>
  <c r="E95" i="1"/>
  <c r="E137" i="1"/>
  <c r="E45" i="1"/>
  <c r="E107" i="1"/>
  <c r="E22" i="1"/>
  <c r="D58" i="1"/>
  <c r="E113" i="1"/>
  <c r="E67" i="1"/>
  <c r="E117" i="1"/>
  <c r="D137" i="1"/>
  <c r="D132" i="1"/>
  <c r="D128" i="1"/>
  <c r="D121" i="1"/>
  <c r="D117" i="1"/>
  <c r="D113" i="1"/>
  <c r="D107" i="1"/>
  <c r="D102" i="1"/>
  <c r="D95" i="1"/>
  <c r="D83" i="1"/>
  <c r="E78" i="1"/>
  <c r="D73" i="1"/>
  <c r="D67" i="1"/>
  <c r="E58" i="1"/>
  <c r="D45" i="1"/>
  <c r="D40" i="1"/>
  <c r="D29" i="1"/>
  <c r="D22" i="1"/>
  <c r="D15" i="1"/>
  <c r="C126" i="1"/>
  <c r="C38" i="1"/>
  <c r="C20" i="1"/>
  <c r="D126" i="1" l="1"/>
  <c r="E126" i="1"/>
  <c r="E38" i="1"/>
  <c r="D38" i="1"/>
  <c r="C11" i="1"/>
  <c r="E20" i="1"/>
  <c r="D20" i="1"/>
  <c r="C36" i="1"/>
  <c r="C7" i="1" l="1"/>
  <c r="D36" i="1"/>
  <c r="E36" i="1"/>
  <c r="C9" i="1"/>
  <c r="D9" i="1" s="1"/>
  <c r="D11" i="1"/>
  <c r="E11" i="1"/>
  <c r="E7" i="1" l="1"/>
  <c r="D7" i="1"/>
  <c r="E9" i="1"/>
</calcChain>
</file>

<file path=xl/sharedStrings.xml><?xml version="1.0" encoding="utf-8"?>
<sst xmlns="http://schemas.openxmlformats.org/spreadsheetml/2006/main" count="154" uniqueCount="137">
  <si>
    <t>Estimates of Actual and Projected Employment by Industry</t>
  </si>
  <si>
    <t>New Jersey, 2022-2032</t>
  </si>
  <si>
    <t>Employment</t>
  </si>
  <si>
    <t>Projected Change</t>
  </si>
  <si>
    <t>Actual</t>
  </si>
  <si>
    <t>Projected</t>
  </si>
  <si>
    <t>Number</t>
  </si>
  <si>
    <t>Percent</t>
  </si>
  <si>
    <t>NAICS + Industry</t>
  </si>
  <si>
    <t>2022</t>
  </si>
  <si>
    <t>2022-2032</t>
  </si>
  <si>
    <t>Total Nonfarm</t>
  </si>
  <si>
    <t>Total Private</t>
  </si>
  <si>
    <t>Goods Producing</t>
  </si>
  <si>
    <t>Mining and Logging</t>
  </si>
  <si>
    <t>Construction</t>
  </si>
  <si>
    <t>Manufacturing</t>
  </si>
  <si>
    <t>Service-Providing</t>
  </si>
  <si>
    <t>Trade, Transportation, and Utilities</t>
  </si>
  <si>
    <t>Information</t>
  </si>
  <si>
    <t>Financial Activities</t>
  </si>
  <si>
    <t>Professional and Business Services</t>
  </si>
  <si>
    <t>Education and Health Services</t>
  </si>
  <si>
    <t>Leisure and Hospitality</t>
  </si>
  <si>
    <t>Other Services (except Government)</t>
  </si>
  <si>
    <t>Government</t>
  </si>
  <si>
    <t>Note: Figures may not sum due to rounding.</t>
  </si>
  <si>
    <t>Source: Industry and Occupational Employment Projections</t>
  </si>
  <si>
    <t>Prepared by:  New Jersey Department of Labor and Workforce Development,</t>
  </si>
  <si>
    <t xml:space="preserve">                            Office of Research and Information,</t>
  </si>
  <si>
    <t xml:space="preserve">                            Division of Economic and Demographic Research,</t>
  </si>
  <si>
    <t xml:space="preserve">                            July, 2024</t>
  </si>
  <si>
    <t>000000   Total Nonfarm</t>
  </si>
  <si>
    <t>000001   Total Private</t>
  </si>
  <si>
    <t>101000   Goods Producing</t>
  </si>
  <si>
    <t>101100   Mining and Logging</t>
  </si>
  <si>
    <t>230000   Construction</t>
  </si>
  <si>
    <t>236000   Construction of Buildings</t>
  </si>
  <si>
    <t>237000   Heavy and Civil Engineering Construction</t>
  </si>
  <si>
    <t>238000   Specialty Trade Contractors</t>
  </si>
  <si>
    <t>310000   Manufacturing</t>
  </si>
  <si>
    <t>310001   Durable Goods</t>
  </si>
  <si>
    <t>332000   Fabricated Metal Product Manufacturing</t>
  </si>
  <si>
    <t>333000   Machinery Manufacturing</t>
  </si>
  <si>
    <t>334000   Computer and Electronic Product Manufacturing</t>
  </si>
  <si>
    <t>339000   Miscellaneous Manufacturing</t>
  </si>
  <si>
    <t>319000   Durable Goods - Residual</t>
  </si>
  <si>
    <t>310002   Non-Durable Goods</t>
  </si>
  <si>
    <t>311000   Food Manufacturing</t>
  </si>
  <si>
    <t>323000   Printing and Related Support Activities</t>
  </si>
  <si>
    <t>325000   Chemical Manufacturing</t>
  </si>
  <si>
    <t>326000   Plastics and Rubber Products Manufacturing</t>
  </si>
  <si>
    <t>329000   Non-Durable Goods - Residual</t>
  </si>
  <si>
    <t>102000   Service-Providing</t>
  </si>
  <si>
    <t>102001   Private Service Providing</t>
  </si>
  <si>
    <t>420000   Wholesale Trade</t>
  </si>
  <si>
    <t>423000   Merchant Wholesalers, Durable Goods</t>
  </si>
  <si>
    <t>424000   Merchant Wholesalers, Nondurable Goods</t>
  </si>
  <si>
    <t>425000   Wholesale Trade Agents and Brokers</t>
  </si>
  <si>
    <t>440000   Retail Trade</t>
  </si>
  <si>
    <t>441000   Motor Vehicle and Parts Dealers</t>
  </si>
  <si>
    <t>444000   Building Material and Garden Equipment and Supplies Dealers</t>
  </si>
  <si>
    <t>445000   Food and Beverage Retailers</t>
  </si>
  <si>
    <t>449000   Furniture, Home Furnishings, Electronics, and Appliance Retailers</t>
  </si>
  <si>
    <t>455000   General Merchandise Retailers</t>
  </si>
  <si>
    <t>456000   Health and Personal Care Retailers</t>
  </si>
  <si>
    <t>458000   Clothing, Clothing Accessories, Shoe, and Jewelry Retailers</t>
  </si>
  <si>
    <t>459000   Sporting Goods, Hobby, Musical Instrument, Book, and Miscellaneous Retailers</t>
  </si>
  <si>
    <t>449999   Retail Trade - Residual</t>
  </si>
  <si>
    <t>220000   Utilities</t>
  </si>
  <si>
    <t>480000   Transportation and Warehousing</t>
  </si>
  <si>
    <t>481000   Air Transportation</t>
  </si>
  <si>
    <t>484000   Truck Transportation</t>
  </si>
  <si>
    <t>485000   Transit and Ground Passenger Transportation</t>
  </si>
  <si>
    <t>488000   Support Activities for Transportation</t>
  </si>
  <si>
    <t>492000   Couriers and Messengers</t>
  </si>
  <si>
    <t>493000   Warehousing and Storage</t>
  </si>
  <si>
    <t>499000   Transportation and Warehousing - Residual</t>
  </si>
  <si>
    <t>510000   Information</t>
  </si>
  <si>
    <t>513000   Publishing Industries</t>
  </si>
  <si>
    <t>517000   Telecommunications</t>
  </si>
  <si>
    <t>518000   Computing Infrastructure Providers, Data Processing, Web Hosting, and Related Services</t>
  </si>
  <si>
    <t>519000   Information - Residual</t>
  </si>
  <si>
    <t>520000   Finance and Insurance</t>
  </si>
  <si>
    <t>522000   Credit Intermediation and Related Activities including Monetary Authorities - Central Bank</t>
  </si>
  <si>
    <t>523000   Financial Investments and Related Activities including Financial Vehicles</t>
  </si>
  <si>
    <t>524000   Insurance Carriers and Related Activities</t>
  </si>
  <si>
    <t>530000   Real Estate and Rental and Leasing</t>
  </si>
  <si>
    <t>531000   Real Estate</t>
  </si>
  <si>
    <t>532000   Rental and Leasing Services</t>
  </si>
  <si>
    <t>533000   Lessors of Nonfinancial Intangible Assets</t>
  </si>
  <si>
    <t>540000   Professional, Scientific, and Technical Services</t>
  </si>
  <si>
    <t>541100   Legal Services</t>
  </si>
  <si>
    <t>541200   Accounting, Tax Preparation, Bookkeeping, and Payroll Services</t>
  </si>
  <si>
    <t>541300   Architectural, Engineering, and Related Services</t>
  </si>
  <si>
    <t>541500   Computer Systems Design and Related Services</t>
  </si>
  <si>
    <t>541600   Management, Scientific, and Technical Consulting Services</t>
  </si>
  <si>
    <t>541700   Scientific Research and Development Services</t>
  </si>
  <si>
    <t>541800   Advertising, Public Relations, and Related Services</t>
  </si>
  <si>
    <t>541900   Professional, Scientific, and Technical Services - Residual</t>
  </si>
  <si>
    <t>550000   Management of Companies and Enterprises</t>
  </si>
  <si>
    <t>560000   Administrative and Support and Waste Management and Remediation Services</t>
  </si>
  <si>
    <t>561300   Employment Services</t>
  </si>
  <si>
    <t>561400   Business Support Services</t>
  </si>
  <si>
    <t>561600   Investigation and Security Services</t>
  </si>
  <si>
    <t>561700   Services to Buildings and Dwellings</t>
  </si>
  <si>
    <t>561900   Administrative and Support and Waste Management and Remediation Services - Residual</t>
  </si>
  <si>
    <t>610000   Private Educational Services</t>
  </si>
  <si>
    <t>611100   Private Elementary and Secondary Schools</t>
  </si>
  <si>
    <t>611300   Private Colleges, Universities, and Professional Schools</t>
  </si>
  <si>
    <t>611900   Private Educational Services - Residual</t>
  </si>
  <si>
    <t>620000   Health Care and Social Assistance</t>
  </si>
  <si>
    <t>621000   Ambulatory Health Care Services</t>
  </si>
  <si>
    <t>622000   Hospitals</t>
  </si>
  <si>
    <t>623000   Nursing and Residential Care Facilities</t>
  </si>
  <si>
    <t>624000   Social Assistance</t>
  </si>
  <si>
    <t>710000   Arts, Entertainment, and Recreation</t>
  </si>
  <si>
    <t>713000   Amusement, Gambling, and Recreation Industries</t>
  </si>
  <si>
    <t>719000   Arts, Entertainment, and Recreation - Residual</t>
  </si>
  <si>
    <t>720000   Accommodation and Food Services</t>
  </si>
  <si>
    <t>721000   Accommodation</t>
  </si>
  <si>
    <t>722000   Food Services and Drinking Places</t>
  </si>
  <si>
    <t>810000  Other Services</t>
  </si>
  <si>
    <t>811000   Repair and Maintenance</t>
  </si>
  <si>
    <t>812000   Personal and Laundry Services</t>
  </si>
  <si>
    <t>813000   Religious, Grantmaking, Civic, Professional, and Similar Organizations</t>
  </si>
  <si>
    <t>900000   Government</t>
  </si>
  <si>
    <t>910000   Federal Government</t>
  </si>
  <si>
    <t>491100   U.S. Postal Service</t>
  </si>
  <si>
    <t>999100   Federal Government excluding Postal Service, Department of Defense, Ship Building, and Hospitals</t>
  </si>
  <si>
    <t>920000   State Government</t>
  </si>
  <si>
    <t>926100   State Government Educational Services</t>
  </si>
  <si>
    <t>926200   State Government Hospitals</t>
  </si>
  <si>
    <t>999200   State Government excluding Educational Services and Hospitals</t>
  </si>
  <si>
    <t>930000   Local Government</t>
  </si>
  <si>
    <t>936100   Local Government Educational Services</t>
  </si>
  <si>
    <t>999300   Local Government excluding Educational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</si>
</sst>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BB0B-8EFD-4F5F-9FAA-4605E55F55E3}">
  <dimension ref="A1:E34"/>
  <sheetViews>
    <sheetView tabSelected="1" workbookViewId="0"/>
  </sheetViews>
  <sheetFormatPr defaultColWidth="8.85546875" defaultRowHeight="14.45"/>
  <cols>
    <col min="1" max="1" width="88.42578125" style="9" bestFit="1" customWidth="1"/>
    <col min="2" max="3" width="10.7109375" style="7" customWidth="1"/>
    <col min="4" max="4" width="9.7109375" style="7" bestFit="1" customWidth="1"/>
    <col min="5" max="5" width="8.85546875" style="8"/>
    <col min="6" max="16384" width="8.85546875" style="9"/>
  </cols>
  <sheetData>
    <row r="1" spans="1:5" ht="18">
      <c r="A1" s="10" t="s">
        <v>0</v>
      </c>
    </row>
    <row r="2" spans="1:5" ht="18">
      <c r="A2" s="10" t="s">
        <v>1</v>
      </c>
    </row>
    <row r="4" spans="1:5" s="1" customFormat="1">
      <c r="B4" s="13" t="s">
        <v>2</v>
      </c>
      <c r="C4" s="13"/>
      <c r="D4" s="13" t="s">
        <v>3</v>
      </c>
      <c r="E4" s="13"/>
    </row>
    <row r="5" spans="1:5" s="1" customFormat="1">
      <c r="B5" s="2" t="s">
        <v>4</v>
      </c>
      <c r="C5" s="2" t="s">
        <v>5</v>
      </c>
      <c r="D5" s="2" t="s">
        <v>6</v>
      </c>
      <c r="E5" s="3" t="s">
        <v>7</v>
      </c>
    </row>
    <row r="6" spans="1:5" s="1" customFormat="1">
      <c r="A6" s="4" t="s">
        <v>8</v>
      </c>
      <c r="B6" s="5" t="s">
        <v>9</v>
      </c>
      <c r="C6" s="5">
        <v>2032</v>
      </c>
      <c r="D6" s="14" t="s">
        <v>10</v>
      </c>
      <c r="E6" s="14"/>
    </row>
    <row r="7" spans="1:5">
      <c r="A7" s="6" t="s">
        <v>11</v>
      </c>
      <c r="B7" s="7">
        <v>4235000</v>
      </c>
      <c r="C7" s="7">
        <v>4442100</v>
      </c>
      <c r="D7" s="7">
        <v>207100</v>
      </c>
      <c r="E7" s="8">
        <v>0.47858065143586703</v>
      </c>
    </row>
    <row r="8" spans="1:5">
      <c r="A8" s="6"/>
    </row>
    <row r="9" spans="1:5">
      <c r="A9" s="6" t="s">
        <v>12</v>
      </c>
      <c r="B9" s="7">
        <v>3646900</v>
      </c>
      <c r="C9" s="7">
        <v>3851500</v>
      </c>
      <c r="D9" s="7">
        <v>204600</v>
      </c>
      <c r="E9" s="8">
        <v>0.54734439747237129</v>
      </c>
    </row>
    <row r="10" spans="1:5">
      <c r="A10" s="6"/>
    </row>
    <row r="11" spans="1:5">
      <c r="A11" s="6" t="s">
        <v>13</v>
      </c>
      <c r="B11" s="7">
        <v>415800</v>
      </c>
      <c r="C11" s="7">
        <v>432300</v>
      </c>
      <c r="D11" s="7">
        <v>16500</v>
      </c>
      <c r="E11" s="8">
        <v>0.38991235049536943</v>
      </c>
    </row>
    <row r="12" spans="1:5">
      <c r="A12" s="6"/>
    </row>
    <row r="13" spans="1:5">
      <c r="A13" s="11" t="s">
        <v>14</v>
      </c>
      <c r="B13" s="7">
        <v>1400</v>
      </c>
      <c r="C13" s="7">
        <v>1400</v>
      </c>
      <c r="D13" s="7">
        <v>0</v>
      </c>
      <c r="E13" s="8">
        <v>0</v>
      </c>
    </row>
    <row r="14" spans="1:5">
      <c r="A14" s="11" t="s">
        <v>15</v>
      </c>
      <c r="B14" s="7">
        <v>163600</v>
      </c>
      <c r="C14" s="7">
        <v>171000</v>
      </c>
      <c r="D14" s="7">
        <v>7400</v>
      </c>
      <c r="E14" s="8">
        <v>0.44337131835969767</v>
      </c>
    </row>
    <row r="15" spans="1:5">
      <c r="A15" s="11" t="s">
        <v>16</v>
      </c>
      <c r="B15" s="7">
        <v>250800</v>
      </c>
      <c r="C15" s="7">
        <v>259900</v>
      </c>
      <c r="D15" s="7">
        <v>9100</v>
      </c>
      <c r="E15" s="8">
        <v>0.35704722931286792</v>
      </c>
    </row>
    <row r="17" spans="1:5">
      <c r="A17" s="6" t="s">
        <v>17</v>
      </c>
      <c r="B17" s="7">
        <v>3819900</v>
      </c>
      <c r="C17" s="7">
        <v>4009800</v>
      </c>
      <c r="D17" s="7">
        <v>189900</v>
      </c>
      <c r="E17" s="8">
        <v>0.48635006619381915</v>
      </c>
    </row>
    <row r="18" spans="1:5">
      <c r="A18" s="6"/>
    </row>
    <row r="19" spans="1:5">
      <c r="A19" s="12" t="s">
        <v>18</v>
      </c>
      <c r="B19" s="7">
        <v>910800</v>
      </c>
      <c r="C19" s="7">
        <v>955300</v>
      </c>
      <c r="D19" s="7">
        <v>44500</v>
      </c>
      <c r="E19" s="8">
        <v>0.47816048695936697</v>
      </c>
    </row>
    <row r="20" spans="1:5">
      <c r="A20" s="11" t="s">
        <v>19</v>
      </c>
      <c r="B20" s="7">
        <v>76600</v>
      </c>
      <c r="C20" s="7">
        <v>74600</v>
      </c>
      <c r="D20" s="7">
        <v>-2000</v>
      </c>
      <c r="E20" s="8">
        <v>-0.26421602876640637</v>
      </c>
    </row>
    <row r="21" spans="1:5">
      <c r="A21" s="12" t="s">
        <v>20</v>
      </c>
      <c r="B21" s="7">
        <v>263700</v>
      </c>
      <c r="C21" s="7">
        <v>263600</v>
      </c>
      <c r="D21" s="7">
        <v>-100</v>
      </c>
      <c r="E21" s="8">
        <v>-3.7928353790683822E-3</v>
      </c>
    </row>
    <row r="22" spans="1:5">
      <c r="A22" s="12" t="s">
        <v>21</v>
      </c>
      <c r="B22" s="7">
        <v>723900</v>
      </c>
      <c r="C22" s="7">
        <v>757000</v>
      </c>
      <c r="D22" s="7">
        <v>33100</v>
      </c>
      <c r="E22" s="8">
        <v>0.4481009043240336</v>
      </c>
    </row>
    <row r="23" spans="1:5">
      <c r="A23" s="12" t="s">
        <v>22</v>
      </c>
      <c r="B23" s="7">
        <v>713300</v>
      </c>
      <c r="C23" s="7">
        <v>789400</v>
      </c>
      <c r="D23" s="7">
        <v>76100</v>
      </c>
      <c r="E23" s="8">
        <v>1.0188661924982911</v>
      </c>
    </row>
    <row r="24" spans="1:5">
      <c r="A24" s="12" t="s">
        <v>23</v>
      </c>
      <c r="B24" s="7">
        <v>377600</v>
      </c>
      <c r="C24" s="7">
        <v>404700</v>
      </c>
      <c r="D24" s="7">
        <v>27100</v>
      </c>
      <c r="E24" s="8">
        <v>0.69551371601659362</v>
      </c>
    </row>
    <row r="25" spans="1:5">
      <c r="A25" s="12" t="s">
        <v>24</v>
      </c>
      <c r="B25" s="7">
        <v>165200</v>
      </c>
      <c r="C25" s="7">
        <v>174600</v>
      </c>
      <c r="D25" s="7">
        <v>9400</v>
      </c>
      <c r="E25" s="8">
        <v>0.55494195297254301</v>
      </c>
    </row>
    <row r="26" spans="1:5">
      <c r="A26" s="12" t="s">
        <v>25</v>
      </c>
      <c r="B26" s="7">
        <v>588800</v>
      </c>
      <c r="C26" s="7">
        <v>590600</v>
      </c>
      <c r="D26" s="7">
        <v>1800</v>
      </c>
      <c r="E26" s="8">
        <v>3.0528678004260179E-2</v>
      </c>
    </row>
    <row r="28" spans="1:5">
      <c r="A28" s="12" t="s">
        <v>26</v>
      </c>
    </row>
    <row r="30" spans="1:5">
      <c r="A30" s="12" t="s">
        <v>27</v>
      </c>
    </row>
    <row r="31" spans="1:5">
      <c r="A31" s="12" t="s">
        <v>28</v>
      </c>
    </row>
    <row r="32" spans="1:5">
      <c r="A32" s="12" t="s">
        <v>29</v>
      </c>
    </row>
    <row r="33" spans="1:1">
      <c r="A33" s="12" t="s">
        <v>30</v>
      </c>
    </row>
    <row r="34" spans="1:1">
      <c r="A34" s="12" t="s">
        <v>31</v>
      </c>
    </row>
  </sheetData>
  <mergeCells count="3">
    <mergeCell ref="B4:C4"/>
    <mergeCell ref="D4:E4"/>
    <mergeCell ref="D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9EAD3-D322-4DC3-84B6-83E6010E8C9A}">
  <dimension ref="A1:E147"/>
  <sheetViews>
    <sheetView workbookViewId="0">
      <selection activeCell="A2" sqref="A2"/>
    </sheetView>
  </sheetViews>
  <sheetFormatPr defaultColWidth="8.85546875" defaultRowHeight="14.45"/>
  <cols>
    <col min="1" max="1" width="88.42578125" style="9" bestFit="1" customWidth="1"/>
    <col min="2" max="3" width="10.7109375" style="7" customWidth="1"/>
    <col min="4" max="4" width="9.7109375" style="7" bestFit="1" customWidth="1"/>
    <col min="5" max="5" width="8.85546875" style="8"/>
    <col min="6" max="16384" width="8.85546875" style="9"/>
  </cols>
  <sheetData>
    <row r="1" spans="1:5" ht="18">
      <c r="A1" s="10" t="s">
        <v>0</v>
      </c>
    </row>
    <row r="2" spans="1:5" ht="18">
      <c r="A2" s="10" t="s">
        <v>1</v>
      </c>
    </row>
    <row r="4" spans="1:5" s="1" customFormat="1">
      <c r="B4" s="13" t="s">
        <v>2</v>
      </c>
      <c r="C4" s="13"/>
      <c r="D4" s="13" t="s">
        <v>3</v>
      </c>
      <c r="E4" s="13"/>
    </row>
    <row r="5" spans="1:5" s="1" customFormat="1">
      <c r="B5" s="2" t="s">
        <v>4</v>
      </c>
      <c r="C5" s="2" t="s">
        <v>5</v>
      </c>
      <c r="D5" s="2" t="s">
        <v>6</v>
      </c>
      <c r="E5" s="3" t="s">
        <v>7</v>
      </c>
    </row>
    <row r="6" spans="1:5" s="1" customFormat="1">
      <c r="A6" s="4" t="s">
        <v>8</v>
      </c>
      <c r="B6" s="5" t="s">
        <v>9</v>
      </c>
      <c r="C6" s="5">
        <v>2032</v>
      </c>
      <c r="D6" s="14" t="s">
        <v>10</v>
      </c>
      <c r="E6" s="14"/>
    </row>
    <row r="7" spans="1:5">
      <c r="A7" s="6" t="s">
        <v>32</v>
      </c>
      <c r="B7" s="7">
        <v>4235000</v>
      </c>
      <c r="C7" s="7">
        <f>C11+C36</f>
        <v>4442100</v>
      </c>
      <c r="D7" s="7">
        <f>C7-B7</f>
        <v>207100</v>
      </c>
      <c r="E7" s="8">
        <f>(((C7/B7)^(1/10))-1)*100</f>
        <v>0.47858065143586703</v>
      </c>
    </row>
    <row r="8" spans="1:5">
      <c r="A8" s="6"/>
    </row>
    <row r="9" spans="1:5">
      <c r="A9" s="6" t="s">
        <v>33</v>
      </c>
      <c r="B9" s="7">
        <f>B11+B38</f>
        <v>3646900</v>
      </c>
      <c r="C9" s="7">
        <f>C11+C38</f>
        <v>3851500</v>
      </c>
      <c r="D9" s="7">
        <f t="shared" ref="D9:D71" si="0">C9-B9</f>
        <v>204600</v>
      </c>
      <c r="E9" s="8">
        <f t="shared" ref="E9:E71" si="1">(((C9/B9)^(1/10))-1)*100</f>
        <v>0.54734439747237129</v>
      </c>
    </row>
    <row r="10" spans="1:5">
      <c r="A10" s="6"/>
    </row>
    <row r="11" spans="1:5">
      <c r="A11" s="6" t="s">
        <v>34</v>
      </c>
      <c r="B11" s="7">
        <f>B13+B15+B20</f>
        <v>415800</v>
      </c>
      <c r="C11" s="7">
        <f>C13+C15+C20</f>
        <v>432300</v>
      </c>
      <c r="D11" s="7">
        <f t="shared" si="0"/>
        <v>16500</v>
      </c>
      <c r="E11" s="8">
        <f t="shared" si="1"/>
        <v>0.38991235049536943</v>
      </c>
    </row>
    <row r="12" spans="1:5">
      <c r="A12" s="6"/>
    </row>
    <row r="13" spans="1:5">
      <c r="A13" s="6" t="s">
        <v>35</v>
      </c>
      <c r="B13" s="7">
        <v>1400</v>
      </c>
      <c r="C13" s="7">
        <v>1400</v>
      </c>
      <c r="D13" s="7">
        <f t="shared" si="0"/>
        <v>0</v>
      </c>
      <c r="E13" s="8">
        <f t="shared" si="1"/>
        <v>0</v>
      </c>
    </row>
    <row r="14" spans="1:5">
      <c r="A14" s="6"/>
    </row>
    <row r="15" spans="1:5">
      <c r="A15" s="6" t="s">
        <v>36</v>
      </c>
      <c r="B15" s="7">
        <f>SUM(B16:B18)</f>
        <v>163600</v>
      </c>
      <c r="C15" s="7">
        <f>SUM(C16:C18)</f>
        <v>171000</v>
      </c>
      <c r="D15" s="7">
        <f t="shared" si="0"/>
        <v>7400</v>
      </c>
      <c r="E15" s="8">
        <f t="shared" si="1"/>
        <v>0.44337131835969767</v>
      </c>
    </row>
    <row r="16" spans="1:5">
      <c r="A16" s="9" t="s">
        <v>37</v>
      </c>
      <c r="B16" s="7">
        <v>38300</v>
      </c>
      <c r="C16" s="7">
        <v>40000</v>
      </c>
      <c r="D16" s="7">
        <f t="shared" si="0"/>
        <v>1700</v>
      </c>
      <c r="E16" s="8">
        <f t="shared" si="1"/>
        <v>0.43524000923513828</v>
      </c>
    </row>
    <row r="17" spans="1:5">
      <c r="A17" s="9" t="s">
        <v>38</v>
      </c>
      <c r="B17" s="7">
        <v>19300</v>
      </c>
      <c r="C17" s="7">
        <v>20500</v>
      </c>
      <c r="D17" s="7">
        <f t="shared" si="0"/>
        <v>1200</v>
      </c>
      <c r="E17" s="8">
        <f t="shared" si="1"/>
        <v>0.60502080427442539</v>
      </c>
    </row>
    <row r="18" spans="1:5">
      <c r="A18" s="9" t="s">
        <v>39</v>
      </c>
      <c r="B18" s="7">
        <v>106000</v>
      </c>
      <c r="C18" s="7">
        <v>110500</v>
      </c>
      <c r="D18" s="7">
        <f t="shared" si="0"/>
        <v>4500</v>
      </c>
      <c r="E18" s="8">
        <f t="shared" si="1"/>
        <v>0.41662976715444167</v>
      </c>
    </row>
    <row r="20" spans="1:5">
      <c r="A20" s="6" t="s">
        <v>40</v>
      </c>
      <c r="B20" s="7">
        <f>B22+B29</f>
        <v>250800</v>
      </c>
      <c r="C20" s="7">
        <f>C22+C29</f>
        <v>259900</v>
      </c>
      <c r="D20" s="7">
        <f t="shared" si="0"/>
        <v>9100</v>
      </c>
      <c r="E20" s="8">
        <f t="shared" si="1"/>
        <v>0.35704722931286792</v>
      </c>
    </row>
    <row r="22" spans="1:5">
      <c r="A22" s="6" t="s">
        <v>41</v>
      </c>
      <c r="B22" s="7">
        <f>SUM(B23:B27)</f>
        <v>114300</v>
      </c>
      <c r="C22" s="7">
        <f>SUM(C23:C27)</f>
        <v>118600</v>
      </c>
      <c r="D22" s="7">
        <f t="shared" si="0"/>
        <v>4300</v>
      </c>
      <c r="E22" s="8">
        <f t="shared" si="1"/>
        <v>0.36998190717179025</v>
      </c>
    </row>
    <row r="23" spans="1:5">
      <c r="A23" s="9" t="s">
        <v>42</v>
      </c>
      <c r="B23" s="7">
        <v>21400</v>
      </c>
      <c r="C23" s="7">
        <v>22500</v>
      </c>
      <c r="D23" s="7">
        <f t="shared" si="0"/>
        <v>1100</v>
      </c>
      <c r="E23" s="8">
        <f t="shared" si="1"/>
        <v>0.50250220047416416</v>
      </c>
    </row>
    <row r="24" spans="1:5">
      <c r="A24" s="9" t="s">
        <v>43</v>
      </c>
      <c r="B24" s="7">
        <v>13900</v>
      </c>
      <c r="C24" s="7">
        <v>14200</v>
      </c>
      <c r="D24" s="7">
        <f t="shared" si="0"/>
        <v>300</v>
      </c>
      <c r="E24" s="8">
        <f t="shared" si="1"/>
        <v>0.21375938502274927</v>
      </c>
    </row>
    <row r="25" spans="1:5">
      <c r="A25" s="9" t="s">
        <v>44</v>
      </c>
      <c r="B25" s="7">
        <v>26100</v>
      </c>
      <c r="C25" s="7">
        <v>28500</v>
      </c>
      <c r="D25" s="7">
        <f t="shared" si="0"/>
        <v>2400</v>
      </c>
      <c r="E25" s="8">
        <f t="shared" si="1"/>
        <v>0.88356835274203682</v>
      </c>
    </row>
    <row r="26" spans="1:5">
      <c r="A26" s="9" t="s">
        <v>45</v>
      </c>
      <c r="B26" s="7">
        <v>16800</v>
      </c>
      <c r="C26" s="7">
        <v>15900</v>
      </c>
      <c r="D26" s="7">
        <f t="shared" si="0"/>
        <v>-900</v>
      </c>
      <c r="E26" s="8">
        <f t="shared" si="1"/>
        <v>-0.54908476044119858</v>
      </c>
    </row>
    <row r="27" spans="1:5">
      <c r="A27" s="9" t="s">
        <v>46</v>
      </c>
      <c r="B27" s="7">
        <v>36100</v>
      </c>
      <c r="C27" s="7">
        <v>37500</v>
      </c>
      <c r="D27" s="7">
        <f t="shared" si="0"/>
        <v>1400</v>
      </c>
      <c r="E27" s="8">
        <f t="shared" si="1"/>
        <v>0.38120542298285542</v>
      </c>
    </row>
    <row r="29" spans="1:5">
      <c r="A29" s="6" t="s">
        <v>47</v>
      </c>
      <c r="B29" s="7">
        <f>SUM(B30:B34)</f>
        <v>136500</v>
      </c>
      <c r="C29" s="7">
        <f>SUM(C30:C34)</f>
        <v>141300</v>
      </c>
      <c r="D29" s="7">
        <f t="shared" si="0"/>
        <v>4800</v>
      </c>
      <c r="E29" s="8">
        <f t="shared" si="1"/>
        <v>0.34620465939105838</v>
      </c>
    </row>
    <row r="30" spans="1:5">
      <c r="A30" s="9" t="s">
        <v>48</v>
      </c>
      <c r="B30" s="7">
        <v>38000</v>
      </c>
      <c r="C30" s="7">
        <v>41100</v>
      </c>
      <c r="D30" s="7">
        <f t="shared" si="0"/>
        <v>3100</v>
      </c>
      <c r="E30" s="8">
        <f t="shared" si="1"/>
        <v>0.78730267384299335</v>
      </c>
    </row>
    <row r="31" spans="1:5">
      <c r="A31" s="9" t="s">
        <v>49</v>
      </c>
      <c r="B31" s="7">
        <v>12100</v>
      </c>
      <c r="C31" s="7">
        <v>11200</v>
      </c>
      <c r="D31" s="7">
        <f t="shared" si="0"/>
        <v>-900</v>
      </c>
      <c r="E31" s="8">
        <f t="shared" si="1"/>
        <v>-0.76993742238907759</v>
      </c>
    </row>
    <row r="32" spans="1:5">
      <c r="A32" s="9" t="s">
        <v>50</v>
      </c>
      <c r="B32" s="7">
        <v>48100</v>
      </c>
      <c r="C32" s="7">
        <v>51000</v>
      </c>
      <c r="D32" s="7">
        <f t="shared" si="0"/>
        <v>2900</v>
      </c>
      <c r="E32" s="8">
        <f t="shared" si="1"/>
        <v>0.58715157325888168</v>
      </c>
    </row>
    <row r="33" spans="1:5">
      <c r="A33" s="9" t="s">
        <v>51</v>
      </c>
      <c r="B33" s="7">
        <v>14800</v>
      </c>
      <c r="C33" s="7">
        <v>15000</v>
      </c>
      <c r="D33" s="7">
        <f t="shared" si="0"/>
        <v>200</v>
      </c>
      <c r="E33" s="8">
        <f t="shared" si="1"/>
        <v>0.13432033238112151</v>
      </c>
    </row>
    <row r="34" spans="1:5">
      <c r="A34" s="9" t="s">
        <v>52</v>
      </c>
      <c r="B34" s="7">
        <v>23500</v>
      </c>
      <c r="C34" s="7">
        <v>23000</v>
      </c>
      <c r="D34" s="7">
        <f t="shared" si="0"/>
        <v>-500</v>
      </c>
      <c r="E34" s="8">
        <f t="shared" si="1"/>
        <v>-0.21483095947207875</v>
      </c>
    </row>
    <row r="36" spans="1:5">
      <c r="A36" s="6" t="s">
        <v>53</v>
      </c>
      <c r="B36" s="7">
        <f>B38+B126</f>
        <v>3819900</v>
      </c>
      <c r="C36" s="7">
        <f>C38+C126</f>
        <v>4009800</v>
      </c>
      <c r="D36" s="7">
        <f t="shared" si="0"/>
        <v>189900</v>
      </c>
      <c r="E36" s="8">
        <f t="shared" si="1"/>
        <v>0.48635006619381915</v>
      </c>
    </row>
    <row r="37" spans="1:5">
      <c r="A37" s="6"/>
    </row>
    <row r="38" spans="1:5">
      <c r="A38" s="6" t="s">
        <v>54</v>
      </c>
      <c r="B38" s="7">
        <f>B40+B45+B56+B58+B67+B73+B78+B83+B93+B95+B102+B107+B113+B117+B121</f>
        <v>3231100</v>
      </c>
      <c r="C38" s="7">
        <f>C40+C45+C56+C58+C67+C73+C78+C83+C93+C95+C102+C107+C113+C117+C121</f>
        <v>3419200</v>
      </c>
      <c r="D38" s="7">
        <f t="shared" si="0"/>
        <v>188100</v>
      </c>
      <c r="E38" s="8">
        <f t="shared" si="1"/>
        <v>0.56744358700173692</v>
      </c>
    </row>
    <row r="39" spans="1:5">
      <c r="A39" s="6"/>
    </row>
    <row r="40" spans="1:5">
      <c r="A40" s="6" t="s">
        <v>55</v>
      </c>
      <c r="B40" s="7">
        <f>SUM(B41:B43)</f>
        <v>213300</v>
      </c>
      <c r="C40" s="7">
        <f>SUM(C41:C43)</f>
        <v>219600</v>
      </c>
      <c r="D40" s="7">
        <f t="shared" si="0"/>
        <v>6300</v>
      </c>
      <c r="E40" s="8">
        <f t="shared" si="1"/>
        <v>0.29150489320690642</v>
      </c>
    </row>
    <row r="41" spans="1:5">
      <c r="A41" s="9" t="s">
        <v>56</v>
      </c>
      <c r="B41" s="7">
        <v>105600</v>
      </c>
      <c r="C41" s="7">
        <v>107600</v>
      </c>
      <c r="D41" s="7">
        <f t="shared" si="0"/>
        <v>2000</v>
      </c>
      <c r="E41" s="8">
        <f t="shared" si="1"/>
        <v>0.18779888619500085</v>
      </c>
    </row>
    <row r="42" spans="1:5">
      <c r="A42" s="9" t="s">
        <v>57</v>
      </c>
      <c r="B42" s="7">
        <v>95400</v>
      </c>
      <c r="C42" s="7">
        <v>100000</v>
      </c>
      <c r="D42" s="7">
        <f t="shared" si="0"/>
        <v>4600</v>
      </c>
      <c r="E42" s="8">
        <f t="shared" si="1"/>
        <v>0.47202662766072656</v>
      </c>
    </row>
    <row r="43" spans="1:5">
      <c r="A43" s="9" t="s">
        <v>58</v>
      </c>
      <c r="B43" s="7">
        <v>12300</v>
      </c>
      <c r="C43" s="7">
        <v>12000</v>
      </c>
      <c r="D43" s="7">
        <f t="shared" si="0"/>
        <v>-300</v>
      </c>
      <c r="E43" s="8">
        <f t="shared" si="1"/>
        <v>-0.24662151411906086</v>
      </c>
    </row>
    <row r="45" spans="1:5">
      <c r="A45" s="6" t="s">
        <v>59</v>
      </c>
      <c r="B45" s="7">
        <f>SUM(B46:B54)</f>
        <v>434200</v>
      </c>
      <c r="C45" s="7">
        <f>SUM(C46:C54)</f>
        <v>428000</v>
      </c>
      <c r="D45" s="7">
        <f t="shared" si="0"/>
        <v>-6200</v>
      </c>
      <c r="E45" s="8">
        <f t="shared" si="1"/>
        <v>-0.14371724633506222</v>
      </c>
    </row>
    <row r="46" spans="1:5">
      <c r="A46" s="9" t="s">
        <v>60</v>
      </c>
      <c r="B46" s="7">
        <v>47400</v>
      </c>
      <c r="C46" s="7">
        <v>48300</v>
      </c>
      <c r="D46" s="7">
        <f t="shared" si="0"/>
        <v>900</v>
      </c>
      <c r="E46" s="8">
        <f t="shared" si="1"/>
        <v>0.18827032602100058</v>
      </c>
    </row>
    <row r="47" spans="1:5">
      <c r="A47" s="9" t="s">
        <v>61</v>
      </c>
      <c r="B47" s="7">
        <v>34900</v>
      </c>
      <c r="C47" s="7">
        <v>36100</v>
      </c>
      <c r="D47" s="7">
        <f t="shared" si="0"/>
        <v>1200</v>
      </c>
      <c r="E47" s="8">
        <f t="shared" si="1"/>
        <v>0.33863242980793906</v>
      </c>
    </row>
    <row r="48" spans="1:5">
      <c r="A48" s="9" t="s">
        <v>62</v>
      </c>
      <c r="B48" s="7">
        <v>110500</v>
      </c>
      <c r="C48" s="7">
        <v>111000</v>
      </c>
      <c r="D48" s="7">
        <f t="shared" si="0"/>
        <v>500</v>
      </c>
      <c r="E48" s="8">
        <f t="shared" si="1"/>
        <v>4.5156996248452153E-2</v>
      </c>
    </row>
    <row r="49" spans="1:5">
      <c r="A49" s="9" t="s">
        <v>63</v>
      </c>
      <c r="B49" s="7">
        <v>28500</v>
      </c>
      <c r="C49" s="7">
        <v>25300</v>
      </c>
      <c r="D49" s="7">
        <f t="shared" si="0"/>
        <v>-3200</v>
      </c>
      <c r="E49" s="8">
        <f t="shared" si="1"/>
        <v>-1.1839326201409373</v>
      </c>
    </row>
    <row r="50" spans="1:5">
      <c r="A50" s="9" t="s">
        <v>64</v>
      </c>
      <c r="B50" s="7">
        <v>72700</v>
      </c>
      <c r="C50" s="7">
        <v>70800</v>
      </c>
      <c r="D50" s="7">
        <f t="shared" si="0"/>
        <v>-1900</v>
      </c>
      <c r="E50" s="8">
        <f t="shared" si="1"/>
        <v>-0.26447348940853432</v>
      </c>
    </row>
    <row r="51" spans="1:5">
      <c r="A51" s="9" t="s">
        <v>65</v>
      </c>
      <c r="B51" s="7">
        <v>40500</v>
      </c>
      <c r="C51" s="7">
        <v>40300</v>
      </c>
      <c r="D51" s="7">
        <f t="shared" si="0"/>
        <v>-200</v>
      </c>
      <c r="E51" s="8">
        <f t="shared" si="1"/>
        <v>-4.9492799869721438E-2</v>
      </c>
    </row>
    <row r="52" spans="1:5">
      <c r="A52" s="9" t="s">
        <v>66</v>
      </c>
      <c r="B52" s="7">
        <v>41900</v>
      </c>
      <c r="C52" s="7">
        <v>40200</v>
      </c>
      <c r="D52" s="7">
        <f t="shared" si="0"/>
        <v>-1700</v>
      </c>
      <c r="E52" s="8">
        <f t="shared" si="1"/>
        <v>-0.4133317362596145</v>
      </c>
    </row>
    <row r="53" spans="1:5">
      <c r="A53" s="9" t="s">
        <v>67</v>
      </c>
      <c r="B53" s="7">
        <v>35600</v>
      </c>
      <c r="C53" s="7">
        <v>34500</v>
      </c>
      <c r="D53" s="7">
        <f t="shared" si="0"/>
        <v>-1100</v>
      </c>
      <c r="E53" s="8">
        <f t="shared" si="1"/>
        <v>-0.31337110276632441</v>
      </c>
    </row>
    <row r="54" spans="1:5">
      <c r="A54" s="9" t="s">
        <v>68</v>
      </c>
      <c r="B54" s="7">
        <v>22200</v>
      </c>
      <c r="C54" s="7">
        <v>21500</v>
      </c>
      <c r="D54" s="7">
        <f t="shared" si="0"/>
        <v>-700</v>
      </c>
      <c r="E54" s="8">
        <f t="shared" si="1"/>
        <v>-0.3198808250639229</v>
      </c>
    </row>
    <row r="56" spans="1:5">
      <c r="A56" s="6" t="s">
        <v>69</v>
      </c>
      <c r="B56" s="7">
        <v>14600</v>
      </c>
      <c r="C56" s="7">
        <v>15600</v>
      </c>
      <c r="D56" s="7">
        <f t="shared" si="0"/>
        <v>1000</v>
      </c>
      <c r="E56" s="8">
        <f t="shared" si="1"/>
        <v>0.66469320011293132</v>
      </c>
    </row>
    <row r="58" spans="1:5">
      <c r="A58" s="6" t="s">
        <v>70</v>
      </c>
      <c r="B58" s="7">
        <f>SUM(B59:B65)</f>
        <v>248700</v>
      </c>
      <c r="C58" s="7">
        <f>SUM(C59:C65)</f>
        <v>292100</v>
      </c>
      <c r="D58" s="7">
        <f t="shared" si="0"/>
        <v>43400</v>
      </c>
      <c r="E58" s="8">
        <f t="shared" si="1"/>
        <v>1.6214944022851174</v>
      </c>
    </row>
    <row r="59" spans="1:5">
      <c r="A59" s="9" t="s">
        <v>71</v>
      </c>
      <c r="B59" s="7">
        <v>16700</v>
      </c>
      <c r="C59" s="7">
        <v>17800</v>
      </c>
      <c r="D59" s="7">
        <f t="shared" si="0"/>
        <v>1100</v>
      </c>
      <c r="E59" s="8">
        <f t="shared" si="1"/>
        <v>0.63993627713661017</v>
      </c>
    </row>
    <row r="60" spans="1:5">
      <c r="A60" s="9" t="s">
        <v>72</v>
      </c>
      <c r="B60" s="7">
        <v>42600</v>
      </c>
      <c r="C60" s="7">
        <v>46000</v>
      </c>
      <c r="D60" s="7">
        <f t="shared" si="0"/>
        <v>3400</v>
      </c>
      <c r="E60" s="8">
        <f t="shared" si="1"/>
        <v>0.77082712528346864</v>
      </c>
    </row>
    <row r="61" spans="1:5">
      <c r="A61" s="9" t="s">
        <v>73</v>
      </c>
      <c r="B61" s="7">
        <v>21000</v>
      </c>
      <c r="C61" s="7">
        <v>20500</v>
      </c>
      <c r="D61" s="7">
        <f t="shared" si="0"/>
        <v>-500</v>
      </c>
      <c r="E61" s="8">
        <f t="shared" si="1"/>
        <v>-0.24068540287504048</v>
      </c>
    </row>
    <row r="62" spans="1:5">
      <c r="A62" s="9" t="s">
        <v>74</v>
      </c>
      <c r="B62" s="7">
        <v>28300</v>
      </c>
      <c r="C62" s="7">
        <v>31000</v>
      </c>
      <c r="D62" s="7">
        <f t="shared" si="0"/>
        <v>2700</v>
      </c>
      <c r="E62" s="8">
        <f t="shared" si="1"/>
        <v>0.91541855790038262</v>
      </c>
    </row>
    <row r="63" spans="1:5">
      <c r="A63" s="9" t="s">
        <v>75</v>
      </c>
      <c r="B63" s="7">
        <v>51800</v>
      </c>
      <c r="C63" s="7">
        <v>62000</v>
      </c>
      <c r="D63" s="7">
        <f t="shared" si="0"/>
        <v>10200</v>
      </c>
      <c r="E63" s="8">
        <f t="shared" si="1"/>
        <v>1.813693575682418</v>
      </c>
    </row>
    <row r="64" spans="1:5">
      <c r="A64" s="9" t="s">
        <v>76</v>
      </c>
      <c r="B64" s="7">
        <v>83900</v>
      </c>
      <c r="C64" s="7">
        <v>110000</v>
      </c>
      <c r="D64" s="7">
        <f t="shared" si="0"/>
        <v>26100</v>
      </c>
      <c r="E64" s="8">
        <f t="shared" si="1"/>
        <v>2.7455621017792753</v>
      </c>
    </row>
    <row r="65" spans="1:5">
      <c r="A65" s="9" t="s">
        <v>77</v>
      </c>
      <c r="B65" s="7">
        <v>4400</v>
      </c>
      <c r="C65" s="7">
        <v>4800</v>
      </c>
      <c r="D65" s="7">
        <f t="shared" si="0"/>
        <v>400</v>
      </c>
      <c r="E65" s="8">
        <f t="shared" si="1"/>
        <v>0.87391026304013408</v>
      </c>
    </row>
    <row r="67" spans="1:5">
      <c r="A67" s="6" t="s">
        <v>78</v>
      </c>
      <c r="B67" s="7">
        <f>SUM(B68:B71)</f>
        <v>76600</v>
      </c>
      <c r="C67" s="7">
        <f>SUM(C68:C71)</f>
        <v>74600</v>
      </c>
      <c r="D67" s="7">
        <f t="shared" si="0"/>
        <v>-2000</v>
      </c>
      <c r="E67" s="8">
        <f t="shared" si="1"/>
        <v>-0.26421602876640637</v>
      </c>
    </row>
    <row r="68" spans="1:5">
      <c r="A68" s="9" t="s">
        <v>79</v>
      </c>
      <c r="B68" s="7">
        <v>21500</v>
      </c>
      <c r="C68" s="7">
        <v>23000</v>
      </c>
      <c r="D68" s="7">
        <f t="shared" si="0"/>
        <v>1500</v>
      </c>
      <c r="E68" s="8">
        <f t="shared" si="1"/>
        <v>0.67669209218024218</v>
      </c>
    </row>
    <row r="69" spans="1:5">
      <c r="A69" s="9" t="s">
        <v>80</v>
      </c>
      <c r="B69" s="7">
        <v>22100</v>
      </c>
      <c r="C69" s="7">
        <v>16800</v>
      </c>
      <c r="D69" s="7">
        <f t="shared" si="0"/>
        <v>-5300</v>
      </c>
      <c r="E69" s="8">
        <f t="shared" si="1"/>
        <v>-2.7047360026460021</v>
      </c>
    </row>
    <row r="70" spans="1:5">
      <c r="A70" s="9" t="s">
        <v>81</v>
      </c>
      <c r="B70" s="7">
        <v>13900</v>
      </c>
      <c r="C70" s="7">
        <v>14800</v>
      </c>
      <c r="D70" s="7">
        <f t="shared" si="0"/>
        <v>900</v>
      </c>
      <c r="E70" s="8">
        <f t="shared" si="1"/>
        <v>0.62935557822949573</v>
      </c>
    </row>
    <row r="71" spans="1:5">
      <c r="A71" s="9" t="s">
        <v>82</v>
      </c>
      <c r="B71" s="7">
        <v>19100</v>
      </c>
      <c r="C71" s="7">
        <v>20000</v>
      </c>
      <c r="D71" s="7">
        <f t="shared" si="0"/>
        <v>900</v>
      </c>
      <c r="E71" s="8">
        <f t="shared" si="1"/>
        <v>0.46150103594471137</v>
      </c>
    </row>
    <row r="73" spans="1:5">
      <c r="A73" s="6" t="s">
        <v>83</v>
      </c>
      <c r="B73" s="7">
        <f>SUM(B74:B76)</f>
        <v>200100</v>
      </c>
      <c r="C73" s="7">
        <f>SUM(C74:C76)</f>
        <v>200200</v>
      </c>
      <c r="D73" s="7">
        <f t="shared" ref="D73:D135" si="2">C73-B73</f>
        <v>100</v>
      </c>
      <c r="E73" s="8">
        <f t="shared" ref="E73:E135" si="3">(((C73/B73)^(1/10))-1)*100</f>
        <v>4.9963777291273104E-3</v>
      </c>
    </row>
    <row r="74" spans="1:5">
      <c r="A74" s="9" t="s">
        <v>84</v>
      </c>
      <c r="B74" s="7">
        <v>73400</v>
      </c>
      <c r="C74" s="7">
        <v>72900</v>
      </c>
      <c r="D74" s="7">
        <f t="shared" si="2"/>
        <v>-500</v>
      </c>
      <c r="E74" s="8">
        <f t="shared" si="3"/>
        <v>-6.8329610740380797E-2</v>
      </c>
    </row>
    <row r="75" spans="1:5">
      <c r="A75" s="9" t="s">
        <v>85</v>
      </c>
      <c r="B75" s="7">
        <v>42600</v>
      </c>
      <c r="C75" s="7">
        <v>43500</v>
      </c>
      <c r="D75" s="7">
        <f t="shared" si="2"/>
        <v>900</v>
      </c>
      <c r="E75" s="8">
        <f t="shared" si="3"/>
        <v>0.20928554530936783</v>
      </c>
    </row>
    <row r="76" spans="1:5">
      <c r="A76" s="9" t="s">
        <v>86</v>
      </c>
      <c r="B76" s="7">
        <v>84100</v>
      </c>
      <c r="C76" s="7">
        <v>83800</v>
      </c>
      <c r="D76" s="7">
        <f t="shared" si="2"/>
        <v>-300</v>
      </c>
      <c r="E76" s="8">
        <f t="shared" si="3"/>
        <v>-3.5729210505452969E-2</v>
      </c>
    </row>
    <row r="78" spans="1:5">
      <c r="A78" s="6" t="s">
        <v>87</v>
      </c>
      <c r="B78" s="7">
        <f>SUM(B79:B81)</f>
        <v>63600</v>
      </c>
      <c r="C78" s="7">
        <f>SUM(C79:C81)</f>
        <v>63400</v>
      </c>
      <c r="D78" s="7">
        <f t="shared" si="2"/>
        <v>-200</v>
      </c>
      <c r="E78" s="8">
        <f t="shared" si="3"/>
        <v>-3.1491129531535655E-2</v>
      </c>
    </row>
    <row r="79" spans="1:5">
      <c r="A79" s="9" t="s">
        <v>88</v>
      </c>
      <c r="B79" s="7">
        <v>47300</v>
      </c>
      <c r="C79" s="7">
        <v>47500</v>
      </c>
      <c r="D79" s="7">
        <f t="shared" si="2"/>
        <v>200</v>
      </c>
      <c r="E79" s="8">
        <f t="shared" si="3"/>
        <v>4.2203058412981775E-2</v>
      </c>
    </row>
    <row r="80" spans="1:5">
      <c r="A80" s="9" t="s">
        <v>89</v>
      </c>
      <c r="B80" s="7">
        <v>15900</v>
      </c>
      <c r="C80" s="7">
        <v>15500</v>
      </c>
      <c r="D80" s="7">
        <f t="shared" si="2"/>
        <v>-400</v>
      </c>
      <c r="E80" s="8">
        <f t="shared" si="3"/>
        <v>-0.25446653661727048</v>
      </c>
    </row>
    <row r="81" spans="1:5">
      <c r="A81" s="9" t="s">
        <v>90</v>
      </c>
      <c r="B81" s="7">
        <v>400</v>
      </c>
      <c r="C81" s="7">
        <v>400</v>
      </c>
      <c r="D81" s="7">
        <f t="shared" si="2"/>
        <v>0</v>
      </c>
      <c r="E81" s="8">
        <f t="shared" si="3"/>
        <v>0</v>
      </c>
    </row>
    <row r="83" spans="1:5">
      <c r="A83" s="6" t="s">
        <v>91</v>
      </c>
      <c r="B83" s="7">
        <f>SUM(B84:B91)</f>
        <v>338700</v>
      </c>
      <c r="C83" s="7">
        <f>SUM(C84:C91)</f>
        <v>354200</v>
      </c>
      <c r="D83" s="7">
        <f t="shared" si="2"/>
        <v>15500</v>
      </c>
      <c r="E83" s="8">
        <f t="shared" si="3"/>
        <v>0.44847229565794233</v>
      </c>
    </row>
    <row r="84" spans="1:5">
      <c r="A84" s="9" t="s">
        <v>92</v>
      </c>
      <c r="B84" s="7">
        <v>36700</v>
      </c>
      <c r="C84" s="7">
        <v>35800</v>
      </c>
      <c r="D84" s="7">
        <f t="shared" si="2"/>
        <v>-900</v>
      </c>
      <c r="E84" s="8">
        <f t="shared" si="3"/>
        <v>-0.247980635300038</v>
      </c>
    </row>
    <row r="85" spans="1:5">
      <c r="A85" s="9" t="s">
        <v>93</v>
      </c>
      <c r="B85" s="7">
        <v>42200</v>
      </c>
      <c r="C85" s="7">
        <v>40500</v>
      </c>
      <c r="D85" s="7">
        <f t="shared" si="2"/>
        <v>-1700</v>
      </c>
      <c r="E85" s="8">
        <f t="shared" si="3"/>
        <v>-0.41033827164006498</v>
      </c>
    </row>
    <row r="86" spans="1:5">
      <c r="A86" s="9" t="s">
        <v>94</v>
      </c>
      <c r="B86" s="7">
        <v>41800</v>
      </c>
      <c r="C86" s="7">
        <v>42800</v>
      </c>
      <c r="D86" s="7">
        <f t="shared" si="2"/>
        <v>1000</v>
      </c>
      <c r="E86" s="8">
        <f t="shared" si="3"/>
        <v>0.23669731741686739</v>
      </c>
    </row>
    <row r="87" spans="1:5">
      <c r="A87" s="9" t="s">
        <v>95</v>
      </c>
      <c r="B87" s="7">
        <v>82000</v>
      </c>
      <c r="C87" s="7">
        <v>89000</v>
      </c>
      <c r="D87" s="7">
        <f t="shared" si="2"/>
        <v>7000</v>
      </c>
      <c r="E87" s="8">
        <f t="shared" si="3"/>
        <v>0.82253561258012198</v>
      </c>
    </row>
    <row r="88" spans="1:5">
      <c r="A88" s="9" t="s">
        <v>96</v>
      </c>
      <c r="B88" s="7">
        <v>58800</v>
      </c>
      <c r="C88" s="7">
        <v>65600</v>
      </c>
      <c r="D88" s="7">
        <f t="shared" si="2"/>
        <v>6800</v>
      </c>
      <c r="E88" s="8">
        <f t="shared" si="3"/>
        <v>1.1003481956936234</v>
      </c>
    </row>
    <row r="89" spans="1:5">
      <c r="A89" s="9" t="s">
        <v>97</v>
      </c>
      <c r="B89" s="7">
        <v>35600</v>
      </c>
      <c r="C89" s="7">
        <v>38000</v>
      </c>
      <c r="D89" s="7">
        <f t="shared" si="2"/>
        <v>2400</v>
      </c>
      <c r="E89" s="8">
        <f t="shared" si="3"/>
        <v>0.65453801717099136</v>
      </c>
    </row>
    <row r="90" spans="1:5">
      <c r="A90" s="9" t="s">
        <v>98</v>
      </c>
      <c r="B90" s="7">
        <v>15000</v>
      </c>
      <c r="C90" s="7">
        <v>15400</v>
      </c>
      <c r="D90" s="7">
        <f t="shared" si="2"/>
        <v>400</v>
      </c>
      <c r="E90" s="8">
        <f t="shared" si="3"/>
        <v>0.26351968752202914</v>
      </c>
    </row>
    <row r="91" spans="1:5">
      <c r="A91" s="9" t="s">
        <v>99</v>
      </c>
      <c r="B91" s="7">
        <v>26600</v>
      </c>
      <c r="C91" s="7">
        <v>27100</v>
      </c>
      <c r="D91" s="7">
        <f t="shared" si="2"/>
        <v>500</v>
      </c>
      <c r="E91" s="8">
        <f t="shared" si="3"/>
        <v>0.18639862764604498</v>
      </c>
    </row>
    <row r="93" spans="1:5">
      <c r="A93" s="6" t="s">
        <v>100</v>
      </c>
      <c r="B93" s="7">
        <v>84800</v>
      </c>
      <c r="C93" s="7">
        <v>89700</v>
      </c>
      <c r="D93" s="7">
        <f t="shared" si="2"/>
        <v>4900</v>
      </c>
      <c r="E93" s="8">
        <f t="shared" si="3"/>
        <v>0.5633330493407751</v>
      </c>
    </row>
    <row r="94" spans="1:5">
      <c r="A94" s="6"/>
    </row>
    <row r="95" spans="1:5">
      <c r="A95" s="6" t="s">
        <v>101</v>
      </c>
      <c r="B95" s="7">
        <f>SUM(B96:B100)</f>
        <v>300400</v>
      </c>
      <c r="C95" s="7">
        <f>SUM(C96:C100)</f>
        <v>313100</v>
      </c>
      <c r="D95" s="7">
        <f t="shared" si="2"/>
        <v>12700</v>
      </c>
      <c r="E95" s="8">
        <f t="shared" si="3"/>
        <v>0.41493556810210386</v>
      </c>
    </row>
    <row r="96" spans="1:5">
      <c r="A96" s="9" t="s">
        <v>102</v>
      </c>
      <c r="B96" s="7">
        <v>127100</v>
      </c>
      <c r="C96" s="7">
        <v>136000</v>
      </c>
      <c r="D96" s="7">
        <f t="shared" si="2"/>
        <v>8900</v>
      </c>
      <c r="E96" s="8">
        <f t="shared" si="3"/>
        <v>0.679102590306635</v>
      </c>
    </row>
    <row r="97" spans="1:5">
      <c r="A97" s="9" t="s">
        <v>103</v>
      </c>
      <c r="B97" s="7">
        <v>18200</v>
      </c>
      <c r="C97" s="7">
        <v>18600</v>
      </c>
      <c r="D97" s="7">
        <f t="shared" si="2"/>
        <v>400</v>
      </c>
      <c r="E97" s="8">
        <f t="shared" si="3"/>
        <v>0.21763635121505587</v>
      </c>
    </row>
    <row r="98" spans="1:5">
      <c r="A98" s="9" t="s">
        <v>104</v>
      </c>
      <c r="B98" s="7">
        <v>29600</v>
      </c>
      <c r="C98" s="7">
        <v>30100</v>
      </c>
      <c r="D98" s="7">
        <f t="shared" si="2"/>
        <v>500</v>
      </c>
      <c r="E98" s="8">
        <f t="shared" si="3"/>
        <v>0.16764847744097366</v>
      </c>
    </row>
    <row r="99" spans="1:5">
      <c r="A99" s="9" t="s">
        <v>105</v>
      </c>
      <c r="B99" s="7">
        <v>68800</v>
      </c>
      <c r="C99" s="7">
        <v>71400</v>
      </c>
      <c r="D99" s="7">
        <f t="shared" si="2"/>
        <v>2600</v>
      </c>
      <c r="E99" s="8">
        <f t="shared" si="3"/>
        <v>0.37163008256049235</v>
      </c>
    </row>
    <row r="100" spans="1:5">
      <c r="A100" s="9" t="s">
        <v>106</v>
      </c>
      <c r="B100" s="7">
        <v>56700</v>
      </c>
      <c r="C100" s="7">
        <v>57000</v>
      </c>
      <c r="D100" s="7">
        <f t="shared" si="2"/>
        <v>300</v>
      </c>
      <c r="E100" s="8">
        <f t="shared" si="3"/>
        <v>5.2784497123781193E-2</v>
      </c>
    </row>
    <row r="102" spans="1:5">
      <c r="A102" s="6" t="s">
        <v>107</v>
      </c>
      <c r="B102" s="7">
        <f>SUM(B103:B105)</f>
        <v>110700</v>
      </c>
      <c r="C102" s="7">
        <f>SUM(C103:C105)</f>
        <v>121300</v>
      </c>
      <c r="D102" s="7">
        <f t="shared" si="2"/>
        <v>10600</v>
      </c>
      <c r="E102" s="8">
        <f t="shared" si="3"/>
        <v>0.918623444317479</v>
      </c>
    </row>
    <row r="103" spans="1:5">
      <c r="A103" s="9" t="s">
        <v>108</v>
      </c>
      <c r="B103" s="7">
        <v>43300</v>
      </c>
      <c r="C103" s="7">
        <v>47300</v>
      </c>
      <c r="D103" s="7">
        <f t="shared" si="2"/>
        <v>4000</v>
      </c>
      <c r="E103" s="8">
        <f t="shared" si="3"/>
        <v>0.8874916653353937</v>
      </c>
    </row>
    <row r="104" spans="1:5">
      <c r="A104" s="9" t="s">
        <v>109</v>
      </c>
      <c r="B104" s="7">
        <v>29200</v>
      </c>
      <c r="C104" s="7">
        <v>32300</v>
      </c>
      <c r="D104" s="7">
        <f t="shared" si="2"/>
        <v>3100</v>
      </c>
      <c r="E104" s="8">
        <f t="shared" si="3"/>
        <v>1.014092628556873</v>
      </c>
    </row>
    <row r="105" spans="1:5">
      <c r="A105" s="9" t="s">
        <v>110</v>
      </c>
      <c r="B105" s="7">
        <v>38200</v>
      </c>
      <c r="C105" s="7">
        <v>41700</v>
      </c>
      <c r="D105" s="7">
        <f t="shared" si="2"/>
        <v>3500</v>
      </c>
      <c r="E105" s="8">
        <f t="shared" si="3"/>
        <v>0.8805100153267853</v>
      </c>
    </row>
    <row r="107" spans="1:5">
      <c r="A107" s="6" t="s">
        <v>111</v>
      </c>
      <c r="B107" s="7">
        <f>SUM(B108:B111)</f>
        <v>602600</v>
      </c>
      <c r="C107" s="7">
        <f>SUM(C108:C111)</f>
        <v>668100</v>
      </c>
      <c r="D107" s="7">
        <f t="shared" si="2"/>
        <v>65500</v>
      </c>
      <c r="E107" s="8">
        <f t="shared" si="3"/>
        <v>1.0371842130060038</v>
      </c>
    </row>
    <row r="108" spans="1:5">
      <c r="A108" s="9" t="s">
        <v>112</v>
      </c>
      <c r="B108" s="7">
        <v>250700</v>
      </c>
      <c r="C108" s="7">
        <v>294000</v>
      </c>
      <c r="D108" s="7">
        <f t="shared" si="2"/>
        <v>43300</v>
      </c>
      <c r="E108" s="8">
        <f t="shared" si="3"/>
        <v>1.605987165814482</v>
      </c>
    </row>
    <row r="109" spans="1:5">
      <c r="A109" s="9" t="s">
        <v>113</v>
      </c>
      <c r="B109" s="7">
        <v>153600</v>
      </c>
      <c r="C109" s="7">
        <v>159800</v>
      </c>
      <c r="D109" s="7">
        <f t="shared" si="2"/>
        <v>6200</v>
      </c>
      <c r="E109" s="8">
        <f t="shared" si="3"/>
        <v>0.39649610037262306</v>
      </c>
    </row>
    <row r="110" spans="1:5">
      <c r="A110" s="9" t="s">
        <v>114</v>
      </c>
      <c r="B110" s="7">
        <v>84400</v>
      </c>
      <c r="C110" s="7">
        <v>88200</v>
      </c>
      <c r="D110" s="7">
        <f t="shared" si="2"/>
        <v>3800</v>
      </c>
      <c r="E110" s="8">
        <f t="shared" si="3"/>
        <v>0.44136678072801416</v>
      </c>
    </row>
    <row r="111" spans="1:5">
      <c r="A111" s="9" t="s">
        <v>115</v>
      </c>
      <c r="B111" s="7">
        <v>113900</v>
      </c>
      <c r="C111" s="7">
        <v>126100</v>
      </c>
      <c r="D111" s="7">
        <f t="shared" si="2"/>
        <v>12200</v>
      </c>
      <c r="E111" s="8">
        <f t="shared" si="3"/>
        <v>1.0227383054321804</v>
      </c>
    </row>
    <row r="113" spans="1:5">
      <c r="A113" s="6" t="s">
        <v>116</v>
      </c>
      <c r="B113" s="7">
        <f>SUM(B114:B115)</f>
        <v>65700</v>
      </c>
      <c r="C113" s="7">
        <f>SUM(C114:C115)</f>
        <v>75700</v>
      </c>
      <c r="D113" s="7">
        <f t="shared" si="2"/>
        <v>10000</v>
      </c>
      <c r="E113" s="8">
        <f t="shared" si="3"/>
        <v>1.4268764195006112</v>
      </c>
    </row>
    <row r="114" spans="1:5">
      <c r="A114" s="9" t="s">
        <v>117</v>
      </c>
      <c r="B114" s="7">
        <v>52400</v>
      </c>
      <c r="C114" s="7">
        <v>62200</v>
      </c>
      <c r="D114" s="7">
        <f t="shared" si="2"/>
        <v>9800</v>
      </c>
      <c r="E114" s="8">
        <f t="shared" si="3"/>
        <v>1.7292657179767801</v>
      </c>
    </row>
    <row r="115" spans="1:5">
      <c r="A115" s="9" t="s">
        <v>118</v>
      </c>
      <c r="B115" s="7">
        <v>13300</v>
      </c>
      <c r="C115" s="7">
        <v>13500</v>
      </c>
      <c r="D115" s="7">
        <f t="shared" si="2"/>
        <v>200</v>
      </c>
      <c r="E115" s="8">
        <f t="shared" si="3"/>
        <v>0.1493679451223473</v>
      </c>
    </row>
    <row r="117" spans="1:5">
      <c r="A117" s="6" t="s">
        <v>119</v>
      </c>
      <c r="B117" s="7">
        <f>SUM(B118:B119)</f>
        <v>311900</v>
      </c>
      <c r="C117" s="7">
        <f>SUM(C118:C119)</f>
        <v>329000</v>
      </c>
      <c r="D117" s="7">
        <f t="shared" si="2"/>
        <v>17100</v>
      </c>
      <c r="E117" s="8">
        <f t="shared" si="3"/>
        <v>0.53517826134448221</v>
      </c>
    </row>
    <row r="118" spans="1:5">
      <c r="A118" s="9" t="s">
        <v>120</v>
      </c>
      <c r="B118" s="7">
        <v>43000</v>
      </c>
      <c r="C118" s="7">
        <v>33300</v>
      </c>
      <c r="D118" s="7">
        <f t="shared" si="2"/>
        <v>-9700</v>
      </c>
      <c r="E118" s="8">
        <f t="shared" si="3"/>
        <v>-2.5240272678780484</v>
      </c>
    </row>
    <row r="119" spans="1:5">
      <c r="A119" s="9" t="s">
        <v>121</v>
      </c>
      <c r="B119" s="7">
        <v>268900</v>
      </c>
      <c r="C119" s="7">
        <v>295700</v>
      </c>
      <c r="D119" s="7">
        <f t="shared" si="2"/>
        <v>26800</v>
      </c>
      <c r="E119" s="8">
        <f t="shared" si="3"/>
        <v>0.95458601913394059</v>
      </c>
    </row>
    <row r="121" spans="1:5">
      <c r="A121" s="6" t="s">
        <v>122</v>
      </c>
      <c r="B121" s="7">
        <f>SUM(B122:B124)</f>
        <v>165200</v>
      </c>
      <c r="C121" s="7">
        <f>SUM(C122:C124)</f>
        <v>174600</v>
      </c>
      <c r="D121" s="7">
        <f t="shared" si="2"/>
        <v>9400</v>
      </c>
      <c r="E121" s="8">
        <f t="shared" si="3"/>
        <v>0.55494195297254301</v>
      </c>
    </row>
    <row r="122" spans="1:5">
      <c r="A122" s="9" t="s">
        <v>123</v>
      </c>
      <c r="B122" s="7">
        <v>34800</v>
      </c>
      <c r="C122" s="7">
        <v>35200</v>
      </c>
      <c r="D122" s="7">
        <f t="shared" si="2"/>
        <v>400</v>
      </c>
      <c r="E122" s="8">
        <f t="shared" si="3"/>
        <v>0.11435229066678598</v>
      </c>
    </row>
    <row r="123" spans="1:5">
      <c r="A123" s="9" t="s">
        <v>124</v>
      </c>
      <c r="B123" s="7">
        <v>61200</v>
      </c>
      <c r="C123" s="7">
        <v>69100</v>
      </c>
      <c r="D123" s="7">
        <f t="shared" si="2"/>
        <v>7900</v>
      </c>
      <c r="E123" s="8">
        <f t="shared" si="3"/>
        <v>1.2214752241993532</v>
      </c>
    </row>
    <row r="124" spans="1:5">
      <c r="A124" s="9" t="s">
        <v>125</v>
      </c>
      <c r="B124" s="7">
        <v>69200</v>
      </c>
      <c r="C124" s="7">
        <v>70300</v>
      </c>
      <c r="D124" s="7">
        <f t="shared" si="2"/>
        <v>1100</v>
      </c>
      <c r="E124" s="8">
        <f t="shared" si="3"/>
        <v>0.15783378854636876</v>
      </c>
    </row>
    <row r="126" spans="1:5">
      <c r="A126" s="6" t="s">
        <v>126</v>
      </c>
      <c r="B126" s="7">
        <f>B128+B132+B137</f>
        <v>588800</v>
      </c>
      <c r="C126" s="7">
        <f>C128+C132+C137</f>
        <v>590600</v>
      </c>
      <c r="D126" s="7">
        <f t="shared" si="2"/>
        <v>1800</v>
      </c>
      <c r="E126" s="8">
        <f t="shared" si="3"/>
        <v>3.0528678004260179E-2</v>
      </c>
    </row>
    <row r="127" spans="1:5">
      <c r="A127" s="6"/>
    </row>
    <row r="128" spans="1:5">
      <c r="A128" s="6" t="s">
        <v>127</v>
      </c>
      <c r="B128" s="7">
        <f>SUM(B129:B130)</f>
        <v>48800</v>
      </c>
      <c r="C128" s="7">
        <f>SUM(C129:C130)</f>
        <v>47200</v>
      </c>
      <c r="D128" s="7">
        <f t="shared" si="2"/>
        <v>-1600</v>
      </c>
      <c r="E128" s="8">
        <f t="shared" si="3"/>
        <v>-0.33280916115899783</v>
      </c>
    </row>
    <row r="129" spans="1:5">
      <c r="A129" s="9" t="s">
        <v>128</v>
      </c>
      <c r="B129" s="7">
        <v>20100</v>
      </c>
      <c r="C129" s="7">
        <v>18700</v>
      </c>
      <c r="D129" s="7">
        <f t="shared" si="2"/>
        <v>-1400</v>
      </c>
      <c r="E129" s="8">
        <f t="shared" si="3"/>
        <v>-0.7193630203268464</v>
      </c>
    </row>
    <row r="130" spans="1:5">
      <c r="A130" s="9" t="s">
        <v>129</v>
      </c>
      <c r="B130" s="7">
        <v>28700</v>
      </c>
      <c r="C130" s="7">
        <v>28500</v>
      </c>
      <c r="D130" s="7">
        <f t="shared" si="2"/>
        <v>-200</v>
      </c>
      <c r="E130" s="8">
        <f t="shared" si="3"/>
        <v>-6.9905909335643557E-2</v>
      </c>
    </row>
    <row r="132" spans="1:5">
      <c r="A132" s="6" t="s">
        <v>130</v>
      </c>
      <c r="B132" s="7">
        <f>SUM(B133:B135)</f>
        <v>137700</v>
      </c>
      <c r="C132" s="7">
        <f>SUM(C133:C135)</f>
        <v>138300</v>
      </c>
      <c r="D132" s="7">
        <f t="shared" si="2"/>
        <v>600</v>
      </c>
      <c r="E132" s="8">
        <f t="shared" si="3"/>
        <v>4.3487782556628218E-2</v>
      </c>
    </row>
    <row r="133" spans="1:5">
      <c r="A133" s="9" t="s">
        <v>131</v>
      </c>
      <c r="B133" s="7">
        <v>43200</v>
      </c>
      <c r="C133" s="7">
        <v>45900</v>
      </c>
      <c r="D133" s="7">
        <f t="shared" si="2"/>
        <v>2700</v>
      </c>
      <c r="E133" s="8">
        <f t="shared" si="3"/>
        <v>0.60808760979120802</v>
      </c>
    </row>
    <row r="134" spans="1:5">
      <c r="A134" s="9" t="s">
        <v>132</v>
      </c>
      <c r="B134" s="7">
        <v>13200</v>
      </c>
      <c r="C134" s="7">
        <v>12800</v>
      </c>
      <c r="D134" s="7">
        <f t="shared" si="2"/>
        <v>-400</v>
      </c>
      <c r="E134" s="8">
        <f t="shared" si="3"/>
        <v>-0.30724362443110831</v>
      </c>
    </row>
    <row r="135" spans="1:5">
      <c r="A135" s="9" t="s">
        <v>133</v>
      </c>
      <c r="B135" s="7">
        <v>81300</v>
      </c>
      <c r="C135" s="7">
        <v>79600</v>
      </c>
      <c r="D135" s="7">
        <f t="shared" si="2"/>
        <v>-1700</v>
      </c>
      <c r="E135" s="8">
        <f t="shared" si="3"/>
        <v>-0.21109611512875048</v>
      </c>
    </row>
    <row r="137" spans="1:5">
      <c r="A137" s="6" t="s">
        <v>134</v>
      </c>
      <c r="B137" s="7">
        <f>SUM(B138:B139)</f>
        <v>402300</v>
      </c>
      <c r="C137" s="7">
        <f>SUM(C138:C139)</f>
        <v>405100</v>
      </c>
      <c r="D137" s="7">
        <f t="shared" ref="D137:D139" si="4">C137-B137</f>
        <v>2800</v>
      </c>
      <c r="E137" s="8">
        <f t="shared" ref="E137:E139" si="5">(((C137/B137)^(1/10))-1)*100</f>
        <v>6.9382771245996011E-2</v>
      </c>
    </row>
    <row r="138" spans="1:5">
      <c r="A138" s="9" t="s">
        <v>135</v>
      </c>
      <c r="B138" s="7">
        <v>253000</v>
      </c>
      <c r="C138" s="7">
        <v>258300</v>
      </c>
      <c r="D138" s="7">
        <f t="shared" si="4"/>
        <v>5300</v>
      </c>
      <c r="E138" s="8">
        <f t="shared" si="5"/>
        <v>0.20753717463422028</v>
      </c>
    </row>
    <row r="139" spans="1:5">
      <c r="A139" s="9" t="s">
        <v>136</v>
      </c>
      <c r="B139" s="7">
        <v>149300</v>
      </c>
      <c r="C139" s="7">
        <v>146800</v>
      </c>
      <c r="D139" s="7">
        <f t="shared" si="4"/>
        <v>-2500</v>
      </c>
      <c r="E139" s="8">
        <f t="shared" si="5"/>
        <v>-0.1687233854355652</v>
      </c>
    </row>
    <row r="141" spans="1:5">
      <c r="A141" s="12" t="s">
        <v>26</v>
      </c>
    </row>
    <row r="143" spans="1:5">
      <c r="A143" s="12" t="s">
        <v>27</v>
      </c>
    </row>
    <row r="144" spans="1:5">
      <c r="A144" s="12" t="s">
        <v>28</v>
      </c>
    </row>
    <row r="145" spans="1:1">
      <c r="A145" s="12" t="s">
        <v>29</v>
      </c>
    </row>
    <row r="146" spans="1:1">
      <c r="A146" s="12" t="s">
        <v>30</v>
      </c>
    </row>
    <row r="147" spans="1:1">
      <c r="A147" s="12" t="s">
        <v>31</v>
      </c>
    </row>
  </sheetData>
  <mergeCells count="3">
    <mergeCell ref="B4:C4"/>
    <mergeCell ref="D4:E4"/>
    <mergeCell ref="D6:E6"/>
  </mergeCells>
  <pageMargins left="0.7" right="0.7" top="0.75" bottom="0.75" header="0.3" footer="0.3"/>
  <ignoredErrors>
    <ignoredError sqref="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NJDOL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Timian, Jason [DOL]</dc:creator>
  <cp:keywords/>
  <dc:description/>
  <cp:lastModifiedBy>Timian, Jason [DOL]</cp:lastModifiedBy>
  <cp:revision/>
  <dcterms:created xsi:type="dcterms:W3CDTF">2024-05-20T15:39:32Z</dcterms:created>
  <dcterms:modified xsi:type="dcterms:W3CDTF">2024-07-16T18:54:33Z</dcterms:modified>
  <cp:category/>
  <cp:contentStatus/>
</cp:coreProperties>
</file>